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476" windowWidth="9240" windowHeight="10590" tabRatio="718" activeTab="0"/>
  </bookViews>
  <sheets>
    <sheet name="Aggregated Billing MRC &amp; NRC" sheetId="1" r:id="rId1"/>
    <sheet name="Differentiated Ex." sheetId="2" state="hidden" r:id="rId2"/>
    <sheet name="Nx Examples" sheetId="3" state="hidden" r:id="rId3"/>
  </sheets>
  <definedNames>
    <definedName name="fast_ethernet" localSheetId="0">#REF!</definedName>
    <definedName name="gigE_port_only" localSheetId="0">#REF!</definedName>
    <definedName name="ide" localSheetId="0">#REF!</definedName>
    <definedName name="nxt1" localSheetId="0">'Aggregated Billing MRC &amp; NRC'!#REF!</definedName>
    <definedName name="oc12" localSheetId="0">'Aggregated Billing MRC &amp; NRC'!#REF!</definedName>
    <definedName name="oc3" localSheetId="0">'Aggregated Billing MRC &amp; NRC'!#REF!</definedName>
    <definedName name="oc48" localSheetId="0">'Aggregated Billing MRC &amp; NRC'!#REF!</definedName>
    <definedName name="_xlnm.Print_Area" localSheetId="0">'Aggregated Billing MRC &amp; NRC'!$A$1:$E$66</definedName>
    <definedName name="_xlnm.Print_Area" localSheetId="1">'Differentiated Ex.'!$A$1:$L$93</definedName>
    <definedName name="_xlnm.Print_Area" localSheetId="2">'Nx Examples'!$A$1:$L$46</definedName>
  </definedNames>
  <calcPr fullCalcOnLoad="1"/>
</workbook>
</file>

<file path=xl/sharedStrings.xml><?xml version="1.0" encoding="utf-8"?>
<sst xmlns="http://schemas.openxmlformats.org/spreadsheetml/2006/main" count="278" uniqueCount="125">
  <si>
    <t>Internet Dedicated Services</t>
  </si>
  <si>
    <t>T1</t>
  </si>
  <si>
    <t>OC12</t>
  </si>
  <si>
    <t>2G</t>
  </si>
  <si>
    <t>200M</t>
  </si>
  <si>
    <t>75M</t>
  </si>
  <si>
    <t>3.072M</t>
  </si>
  <si>
    <t>6.144M</t>
  </si>
  <si>
    <t>Contribution</t>
  </si>
  <si>
    <t>Port Speed</t>
  </si>
  <si>
    <t>Contribution in Megabits</t>
  </si>
  <si>
    <t>Blended Rate Ports</t>
  </si>
  <si>
    <t>Differentiated Rate Ports</t>
  </si>
  <si>
    <t>On Net Routes</t>
  </si>
  <si>
    <t>Off Net Routes</t>
  </si>
  <si>
    <t>All Blended Rate Ports (on net routes, off net routes or full routes)</t>
  </si>
  <si>
    <t>Service</t>
  </si>
  <si>
    <t>Customer contracts for Internet Dedicated Services with Aggregated Billing at rates shown on the Aggregated Billing List Rate tab</t>
  </si>
  <si>
    <t xml:space="preserve">This example excludes access charges which will be assessed and invoiced using current methodology.  </t>
  </si>
  <si>
    <t>Month #1:</t>
  </si>
  <si>
    <t xml:space="preserve">2 ckts are active the first month. </t>
  </si>
  <si>
    <t>ckt. 1</t>
  </si>
  <si>
    <t>ckt. 2</t>
  </si>
  <si>
    <t>Port Type</t>
  </si>
  <si>
    <t>GigE</t>
  </si>
  <si>
    <t>10GigE</t>
  </si>
  <si>
    <t>Blended</t>
  </si>
  <si>
    <t>Billing Systems determine the monthly charge for the family as follows</t>
  </si>
  <si>
    <t>Determine the per circuit revenue contribution</t>
  </si>
  <si>
    <t>Per Ckt. Rev. Contrib ution</t>
  </si>
  <si>
    <t xml:space="preserve">Add up the total revenue contribution for the entire family of active circuits. </t>
  </si>
  <si>
    <t>step 1</t>
  </si>
  <si>
    <t>step 2</t>
  </si>
  <si>
    <t>The Monthly Charge for Month #1 =</t>
  </si>
  <si>
    <t>Determine the per megabit overage charge</t>
  </si>
  <si>
    <t>Add up the total contribution in Megabits (column E) for the entire family of active circuits</t>
  </si>
  <si>
    <t>step 3</t>
  </si>
  <si>
    <t>step 4</t>
  </si>
  <si>
    <t>- divide the total revenue contribution by the total contribution in Megabits</t>
  </si>
  <si>
    <t>Month #2</t>
  </si>
  <si>
    <t>3 ckts are active in Month #2</t>
  </si>
  <si>
    <t>ckt 3</t>
  </si>
  <si>
    <t>- methodology is the same each month</t>
  </si>
  <si>
    <t>The Monthly Charge for Month #2 =</t>
  </si>
  <si>
    <t xml:space="preserve"> - Usage for the family of active circuits @ the 95th percentile is measured at 3075M</t>
  </si>
  <si>
    <t>Determine overage in Megabits for Month #2</t>
  </si>
  <si>
    <t>- if usage is below the total contribution in megabits, then no overage charge is applied</t>
  </si>
  <si>
    <t xml:space="preserve">- if usage is above the total contribution in megabits, then </t>
  </si>
  <si>
    <t>- Subtract total contribution in megabits for the family of active circuits from the observed usage for the family</t>
  </si>
  <si>
    <t>- For Month #2, the Total contribution in megabits is 2275M</t>
  </si>
  <si>
    <t xml:space="preserve">- For Month #2, subtract 2275 from observed usage of 3075).  </t>
  </si>
  <si>
    <t>- Overage in megabits for Month #2 is 800M (3075 - 2275)</t>
  </si>
  <si>
    <t>Determine Overage Charge</t>
  </si>
  <si>
    <t>- multiply per megabit overage charge by the overage in megabits</t>
  </si>
  <si>
    <t xml:space="preserve"> for Month #2, overage charge = </t>
  </si>
  <si>
    <t>Differentiated/On Net</t>
  </si>
  <si>
    <t>Differentiated/Off Net</t>
  </si>
  <si>
    <t>Differentiated Full Route</t>
  </si>
  <si>
    <t>Contribution in Megabits On-Net</t>
  </si>
  <si>
    <t>Contribution in Megabits Off-Net</t>
  </si>
  <si>
    <t>Add up the total contribution in Megabits (column E+ Column F) for the entire family of active circuits</t>
  </si>
  <si>
    <t>800M * $105.71</t>
  </si>
  <si>
    <t>- per ckt. rev. contribution for this month is shown in cells K13 &amp; K14</t>
  </si>
  <si>
    <t>- total revenue contribution for this month is shown in cell K15</t>
  </si>
  <si>
    <t>Add up the total contribution in Megabits (column E + column F) for the entire family of active circuits</t>
  </si>
  <si>
    <t>- total contribution in megabits is shown in cell F17</t>
  </si>
  <si>
    <t>- per megabit overage charge for month #1 shown in cell K17</t>
  </si>
  <si>
    <t>Aggregated Billing Example with Differentiated Rate Ports</t>
  </si>
  <si>
    <t>ckt. 3</t>
  </si>
  <si>
    <t>2xT1</t>
  </si>
  <si>
    <t>ckt. 4</t>
  </si>
  <si>
    <t>4xT1</t>
  </si>
  <si>
    <t>512K</t>
  </si>
  <si>
    <t>- multiple the contribution in Megabits (column E &amp; F) by the applicable per Megabit rate based on the port speed, port type &amp; contribution (columns G, H, I)</t>
  </si>
  <si>
    <t>- multiple the contribution in Megabits (column E ) by the applicable per Megabit rate based on the port speed, port type &amp; contribution (columns F,G,&amp; H )</t>
  </si>
  <si>
    <t>- per ckt. rev. contribution for this month is shown in cells J13 - J16</t>
  </si>
  <si>
    <t>- total revenue contribution for this month is shown in cell J17</t>
  </si>
  <si>
    <t>- total contribution in megabits is shown in cell E17</t>
  </si>
  <si>
    <t>- per megabit overage charge for month #1 shown in cell J19</t>
  </si>
  <si>
    <t>Apply Discount If Applicable</t>
  </si>
  <si>
    <t xml:space="preserve"> - compare total usage to Discount Tiers</t>
  </si>
  <si>
    <t xml:space="preserve"> - apply discount if applicable. In this case the Monthly Charge is too low and does not qualify for a discount</t>
  </si>
  <si>
    <t xml:space="preserve"> - apply discount if applicable. In this case the Monthly Charge + Usage qualifies for a 30% discount</t>
  </si>
  <si>
    <t xml:space="preserve"> - apply discount if applicable. In this case the Monthly Charge + Usage qualifies for a 25% discount</t>
  </si>
  <si>
    <t xml:space="preserve"> - add Total Monthly Charge (cell E70) to Total Usage Change (cell E84) </t>
  </si>
  <si>
    <t xml:space="preserve"> - add Total Monthly Charge (cell E37) to Total Usage Change ($0 for month #1) = $24,942.20</t>
  </si>
  <si>
    <t xml:space="preserve"> - add Total Monthly Charge (cell E35) to Total Usage Change (0 for month #1) </t>
  </si>
  <si>
    <t>- per ckt. rev. contribution for this month is shown in cells K51, J52 &amp; J53</t>
  </si>
  <si>
    <t>- total revenue contribution for this month is shown in cell K54</t>
  </si>
  <si>
    <t>- total contribution in megabits is shown in cell F55</t>
  </si>
  <si>
    <t>- per megabit overage charge for month #2 shown in cell K56</t>
  </si>
  <si>
    <t>N/A</t>
  </si>
  <si>
    <t>NxT1</t>
  </si>
  <si>
    <t>T3</t>
  </si>
  <si>
    <t>OC3</t>
  </si>
  <si>
    <t>OC48</t>
  </si>
  <si>
    <t>Internet Dedicated Ethernet</t>
  </si>
  <si>
    <t>Monthly Recurring Charge</t>
  </si>
  <si>
    <t>Fast Ethernet Port Only</t>
  </si>
  <si>
    <t>Gig E Port Only</t>
  </si>
  <si>
    <t>T1 (1.536)</t>
  </si>
  <si>
    <t>2xT1 (3.072)</t>
  </si>
  <si>
    <t>3xT1 (4.608)</t>
  </si>
  <si>
    <t>4xT1 (6.144)</t>
  </si>
  <si>
    <t>5xT1 (7.680)</t>
  </si>
  <si>
    <t>6xT1 (9.216)</t>
  </si>
  <si>
    <t>7xT1 (10.752)</t>
  </si>
  <si>
    <t>8xT1 (12.288)</t>
  </si>
  <si>
    <t>T3 (45)</t>
  </si>
  <si>
    <t>OC3 (155)</t>
  </si>
  <si>
    <t>OC12 (622)</t>
  </si>
  <si>
    <t>OC48 (2488)</t>
  </si>
  <si>
    <t>Port Speed (Mbps)</t>
  </si>
  <si>
    <t>Contribution (Mbps)</t>
  </si>
  <si>
    <t>Start-up Fee</t>
  </si>
  <si>
    <t>ICB</t>
  </si>
  <si>
    <t>10 Gig E Port Only</t>
  </si>
  <si>
    <t>The monthly recurring and non recurring charges set forth below do not include optional circuit level features (e.g., QoS)..</t>
  </si>
  <si>
    <t>Aggregated Billing - Monthly Recurring Charges and Non-Recurring Charges</t>
  </si>
  <si>
    <t>***As of November 1, 2012, Customer may no longer order this port type/speed</t>
  </si>
  <si>
    <t>T1***</t>
  </si>
  <si>
    <t>NxT1***</t>
  </si>
  <si>
    <t>Internet Dedicated Ethernet***</t>
  </si>
  <si>
    <t>Gig E Port Only***</t>
  </si>
  <si>
    <t>10 Gig E Port Only***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</si>
</sst>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?_);_(@_)"/>
    <numFmt numFmtId="175" formatCode="_(&quot;$&quot;* #,##0.0_);_(&quot;$&quot;* \(#,##0.0\);_(&quot;$&quot;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0.000000000000000%"/>
    <numFmt numFmtId="179" formatCode="&quot;$&quot;#,##0"/>
    <numFmt numFmtId="180" formatCode="[$-409]h:mm:ss\ AM/PM"/>
    <numFmt numFmtId="181" formatCode="[$-409]dddd\,\ mmmm\ dd\,\ yyyy"/>
    <numFmt numFmtId="182" formatCode="00000"/>
    <numFmt numFmtId="183" formatCode="0&quot;K&quot;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0" borderId="10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0" xfId="45" applyFont="1" applyBorder="1" applyAlignment="1">
      <alignment/>
    </xf>
    <xf numFmtId="44" fontId="0" fillId="0" borderId="10" xfId="45" applyFont="1" applyFill="1" applyBorder="1" applyAlignment="1">
      <alignment horizontal="center" wrapText="1"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44" fontId="0" fillId="0" borderId="0" xfId="0" applyNumberFormat="1" applyAlignment="1">
      <alignment/>
    </xf>
    <xf numFmtId="0" fontId="0" fillId="20" borderId="10" xfId="0" applyFill="1" applyBorder="1" applyAlignment="1">
      <alignment wrapText="1"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44" fontId="0" fillId="0" borderId="0" xfId="0" applyNumberFormat="1" applyBorder="1" applyAlignment="1">
      <alignment/>
    </xf>
    <xf numFmtId="0" fontId="0" fillId="24" borderId="0" xfId="0" applyFill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44" fontId="0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170" fontId="0" fillId="0" borderId="10" xfId="43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4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79" fontId="0" fillId="0" borderId="10" xfId="45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43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/>
    </xf>
    <xf numFmtId="0" fontId="0" fillId="26" borderId="10" xfId="0" applyFont="1" applyFill="1" applyBorder="1" applyAlignment="1">
      <alignment horizontal="right" wrapText="1"/>
    </xf>
    <xf numFmtId="179" fontId="0" fillId="26" borderId="10" xfId="45" applyNumberFormat="1" applyFont="1" applyFill="1" applyBorder="1" applyAlignment="1">
      <alignment/>
    </xf>
    <xf numFmtId="0" fontId="0" fillId="26" borderId="10" xfId="0" applyFont="1" applyFill="1" applyBorder="1" applyAlignment="1">
      <alignment vertical="top" wrapText="1"/>
    </xf>
    <xf numFmtId="0" fontId="0" fillId="26" borderId="10" xfId="43" applyNumberFormat="1" applyFont="1" applyFill="1" applyBorder="1" applyAlignment="1">
      <alignment horizontal="right" wrapText="1"/>
    </xf>
    <xf numFmtId="0" fontId="0" fillId="26" borderId="10" xfId="0" applyFont="1" applyFill="1" applyBorder="1" applyAlignment="1">
      <alignment horizontal="left"/>
    </xf>
    <xf numFmtId="0" fontId="0" fillId="26" borderId="10" xfId="0" applyNumberFormat="1" applyFont="1" applyFill="1" applyBorder="1" applyAlignment="1">
      <alignment horizontal="right" wrapText="1"/>
    </xf>
    <xf numFmtId="0" fontId="0" fillId="26" borderId="10" xfId="0" applyFont="1" applyFill="1" applyBorder="1" applyAlignment="1">
      <alignment horizontal="right"/>
    </xf>
    <xf numFmtId="0" fontId="4" fillId="20" borderId="11" xfId="0" applyFont="1" applyFill="1" applyBorder="1" applyAlignment="1">
      <alignment horizontal="center"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9.140625" defaultRowHeight="12.75"/>
  <cols>
    <col min="1" max="1" width="46.28125" style="37" customWidth="1"/>
    <col min="2" max="2" width="17.421875" style="37" customWidth="1"/>
    <col min="3" max="4" width="13.7109375" style="37" customWidth="1"/>
    <col min="5" max="5" width="20.57421875" style="37" customWidth="1"/>
    <col min="6" max="16384" width="9.140625" style="37" customWidth="1"/>
  </cols>
  <sheetData>
    <row r="1" spans="1:7" ht="12.75">
      <c r="A1" s="37" t="s">
        <v>0</v>
      </c>
      <c r="F1" s="38"/>
      <c r="G1" s="38"/>
    </row>
    <row r="2" ht="12.75">
      <c r="A2" s="37" t="s">
        <v>118</v>
      </c>
    </row>
    <row r="3" s="38" customFormat="1" ht="12.75"/>
    <row r="4" s="38" customFormat="1" ht="12.75">
      <c r="A4" s="38" t="s">
        <v>117</v>
      </c>
    </row>
    <row r="5" spans="1:4" ht="12.75">
      <c r="A5" s="39"/>
      <c r="B5" s="39"/>
      <c r="C5" s="40"/>
      <c r="D5" s="40"/>
    </row>
    <row r="6" spans="1:5" ht="25.5">
      <c r="A6" s="41" t="s">
        <v>16</v>
      </c>
      <c r="B6" s="41" t="s">
        <v>112</v>
      </c>
      <c r="C6" s="42" t="s">
        <v>113</v>
      </c>
      <c r="D6" s="42" t="s">
        <v>114</v>
      </c>
      <c r="E6" s="42" t="s">
        <v>97</v>
      </c>
    </row>
    <row r="7" spans="1:5" s="38" customFormat="1" ht="12.75">
      <c r="A7" s="53" t="s">
        <v>120</v>
      </c>
      <c r="B7" s="53" t="s">
        <v>100</v>
      </c>
      <c r="C7" s="54">
        <v>0.256</v>
      </c>
      <c r="D7" s="55">
        <v>100</v>
      </c>
      <c r="E7" s="55">
        <v>238</v>
      </c>
    </row>
    <row r="8" spans="1:5" s="38" customFormat="1" ht="12.75">
      <c r="A8" s="53" t="s">
        <v>120</v>
      </c>
      <c r="B8" s="53" t="s">
        <v>100</v>
      </c>
      <c r="C8" s="54">
        <v>0.512</v>
      </c>
      <c r="D8" s="55">
        <v>100</v>
      </c>
      <c r="E8" s="55">
        <v>238</v>
      </c>
    </row>
    <row r="9" spans="1:5" s="38" customFormat="1" ht="12.75">
      <c r="A9" s="53" t="s">
        <v>120</v>
      </c>
      <c r="B9" s="53" t="s">
        <v>100</v>
      </c>
      <c r="C9" s="54">
        <v>0.768</v>
      </c>
      <c r="D9" s="55">
        <v>100</v>
      </c>
      <c r="E9" s="55">
        <v>313</v>
      </c>
    </row>
    <row r="10" spans="1:5" s="38" customFormat="1" ht="12.75">
      <c r="A10" s="43" t="s">
        <v>1</v>
      </c>
      <c r="B10" s="43" t="s">
        <v>100</v>
      </c>
      <c r="C10" s="44">
        <v>1.536</v>
      </c>
      <c r="D10" s="45">
        <v>200</v>
      </c>
      <c r="E10" s="45">
        <v>313</v>
      </c>
    </row>
    <row r="11" spans="1:5" s="38" customFormat="1" ht="12.75">
      <c r="A11" s="43" t="s">
        <v>92</v>
      </c>
      <c r="B11" s="46" t="s">
        <v>101</v>
      </c>
      <c r="C11" s="47">
        <v>3.072</v>
      </c>
      <c r="D11" s="45">
        <v>600</v>
      </c>
      <c r="E11" s="45">
        <v>486</v>
      </c>
    </row>
    <row r="12" spans="1:5" s="38" customFormat="1" ht="12.75">
      <c r="A12" s="43" t="s">
        <v>92</v>
      </c>
      <c r="B12" s="46" t="s">
        <v>102</v>
      </c>
      <c r="C12" s="47">
        <v>4.608</v>
      </c>
      <c r="D12" s="45">
        <v>600</v>
      </c>
      <c r="E12" s="45">
        <v>486</v>
      </c>
    </row>
    <row r="13" spans="1:5" s="38" customFormat="1" ht="12.75">
      <c r="A13" s="43" t="s">
        <v>92</v>
      </c>
      <c r="B13" s="46" t="s">
        <v>103</v>
      </c>
      <c r="C13" s="47">
        <v>6.144</v>
      </c>
      <c r="D13" s="45">
        <v>600</v>
      </c>
      <c r="E13" s="45">
        <v>571</v>
      </c>
    </row>
    <row r="14" spans="1:5" s="38" customFormat="1" ht="12.75">
      <c r="A14" s="53" t="s">
        <v>121</v>
      </c>
      <c r="B14" s="56" t="s">
        <v>104</v>
      </c>
      <c r="C14" s="57">
        <v>7.68</v>
      </c>
      <c r="D14" s="55">
        <v>600</v>
      </c>
      <c r="E14" s="55">
        <v>615</v>
      </c>
    </row>
    <row r="15" spans="1:5" s="38" customFormat="1" ht="12.75">
      <c r="A15" s="53" t="s">
        <v>121</v>
      </c>
      <c r="B15" s="56" t="s">
        <v>105</v>
      </c>
      <c r="C15" s="57">
        <v>9.216</v>
      </c>
      <c r="D15" s="55">
        <v>600</v>
      </c>
      <c r="E15" s="55">
        <v>638</v>
      </c>
    </row>
    <row r="16" spans="1:5" s="38" customFormat="1" ht="12.75">
      <c r="A16" s="53" t="s">
        <v>121</v>
      </c>
      <c r="B16" s="56" t="s">
        <v>106</v>
      </c>
      <c r="C16" s="57">
        <v>10.752</v>
      </c>
      <c r="D16" s="55">
        <v>600</v>
      </c>
      <c r="E16" s="55">
        <v>648</v>
      </c>
    </row>
    <row r="17" spans="1:5" s="38" customFormat="1" ht="12.75">
      <c r="A17" s="53" t="s">
        <v>121</v>
      </c>
      <c r="B17" s="56" t="s">
        <v>107</v>
      </c>
      <c r="C17" s="57">
        <v>12.288</v>
      </c>
      <c r="D17" s="55">
        <v>600</v>
      </c>
      <c r="E17" s="55">
        <v>911</v>
      </c>
    </row>
    <row r="18" spans="1:5" s="38" customFormat="1" ht="12.75">
      <c r="A18" s="43" t="s">
        <v>93</v>
      </c>
      <c r="B18" s="43" t="s">
        <v>108</v>
      </c>
      <c r="C18" s="48">
        <v>5</v>
      </c>
      <c r="D18" s="45">
        <v>600</v>
      </c>
      <c r="E18" s="45">
        <v>506</v>
      </c>
    </row>
    <row r="19" spans="1:5" s="38" customFormat="1" ht="12.75">
      <c r="A19" s="43" t="s">
        <v>93</v>
      </c>
      <c r="B19" s="43" t="s">
        <v>108</v>
      </c>
      <c r="C19" s="48">
        <v>10</v>
      </c>
      <c r="D19" s="45">
        <v>600</v>
      </c>
      <c r="E19" s="45">
        <v>648</v>
      </c>
    </row>
    <row r="20" spans="1:5" s="38" customFormat="1" ht="12.75">
      <c r="A20" s="43" t="s">
        <v>93</v>
      </c>
      <c r="B20" s="43" t="s">
        <v>108</v>
      </c>
      <c r="C20" s="48">
        <v>20</v>
      </c>
      <c r="D20" s="45">
        <v>600</v>
      </c>
      <c r="E20" s="45">
        <v>1134</v>
      </c>
    </row>
    <row r="21" spans="1:5" s="38" customFormat="1" ht="12.75">
      <c r="A21" s="43" t="s">
        <v>93</v>
      </c>
      <c r="B21" s="43" t="s">
        <v>108</v>
      </c>
      <c r="C21" s="48">
        <v>45</v>
      </c>
      <c r="D21" s="45">
        <v>600</v>
      </c>
      <c r="E21" s="45">
        <v>2095</v>
      </c>
    </row>
    <row r="22" spans="1:5" s="38" customFormat="1" ht="12.75">
      <c r="A22" s="43" t="s">
        <v>94</v>
      </c>
      <c r="B22" s="43" t="s">
        <v>109</v>
      </c>
      <c r="C22" s="49">
        <v>30</v>
      </c>
      <c r="D22" s="45">
        <v>1000</v>
      </c>
      <c r="E22" s="45">
        <v>1579</v>
      </c>
    </row>
    <row r="23" spans="1:5" s="38" customFormat="1" ht="12.75">
      <c r="A23" s="43" t="s">
        <v>94</v>
      </c>
      <c r="B23" s="43" t="s">
        <v>109</v>
      </c>
      <c r="C23" s="49">
        <v>155</v>
      </c>
      <c r="D23" s="45">
        <v>1000</v>
      </c>
      <c r="E23" s="45">
        <v>4550</v>
      </c>
    </row>
    <row r="24" spans="1:5" s="38" customFormat="1" ht="12.75">
      <c r="A24" s="43" t="s">
        <v>2</v>
      </c>
      <c r="B24" s="43" t="s">
        <v>110</v>
      </c>
      <c r="C24" s="49">
        <v>100</v>
      </c>
      <c r="D24" s="45">
        <v>1000</v>
      </c>
      <c r="E24" s="45">
        <v>3239</v>
      </c>
    </row>
    <row r="25" spans="1:5" s="38" customFormat="1" ht="12.75">
      <c r="A25" s="43" t="s">
        <v>2</v>
      </c>
      <c r="B25" s="43" t="s">
        <v>110</v>
      </c>
      <c r="C25" s="49">
        <v>200</v>
      </c>
      <c r="D25" s="45">
        <v>1000</v>
      </c>
      <c r="E25" s="45">
        <v>5668</v>
      </c>
    </row>
    <row r="26" spans="1:5" s="38" customFormat="1" ht="12.75">
      <c r="A26" s="43" t="s">
        <v>2</v>
      </c>
      <c r="B26" s="43" t="s">
        <v>110</v>
      </c>
      <c r="C26" s="49">
        <v>622</v>
      </c>
      <c r="D26" s="45">
        <v>1000</v>
      </c>
      <c r="E26" s="45">
        <v>11332</v>
      </c>
    </row>
    <row r="27" spans="1:5" s="38" customFormat="1" ht="12.75">
      <c r="A27" s="43" t="s">
        <v>95</v>
      </c>
      <c r="B27" s="43" t="s">
        <v>111</v>
      </c>
      <c r="C27" s="49">
        <v>200</v>
      </c>
      <c r="D27" s="45">
        <v>1000</v>
      </c>
      <c r="E27" s="45">
        <v>5668</v>
      </c>
    </row>
    <row r="28" spans="1:5" s="38" customFormat="1" ht="12.75">
      <c r="A28" s="43" t="s">
        <v>95</v>
      </c>
      <c r="B28" s="43" t="s">
        <v>111</v>
      </c>
      <c r="C28" s="49">
        <v>1000</v>
      </c>
      <c r="D28" s="45">
        <v>1000</v>
      </c>
      <c r="E28" s="45">
        <v>14170</v>
      </c>
    </row>
    <row r="29" spans="1:5" s="38" customFormat="1" ht="12.75">
      <c r="A29" s="43" t="s">
        <v>95</v>
      </c>
      <c r="B29" s="43" t="s">
        <v>111</v>
      </c>
      <c r="C29" s="49">
        <v>2488</v>
      </c>
      <c r="D29" s="45">
        <v>1000</v>
      </c>
      <c r="E29" s="45">
        <v>35425</v>
      </c>
    </row>
    <row r="30" spans="1:5" s="38" customFormat="1" ht="12.75">
      <c r="A30" s="50" t="s">
        <v>96</v>
      </c>
      <c r="B30" s="43">
        <v>10</v>
      </c>
      <c r="C30" s="49">
        <v>2</v>
      </c>
      <c r="D30" s="45">
        <v>600</v>
      </c>
      <c r="E30" s="45">
        <v>385</v>
      </c>
    </row>
    <row r="31" spans="1:5" s="38" customFormat="1" ht="12.75">
      <c r="A31" s="50" t="s">
        <v>96</v>
      </c>
      <c r="B31" s="43">
        <v>10</v>
      </c>
      <c r="C31" s="49">
        <v>4</v>
      </c>
      <c r="D31" s="45">
        <v>600</v>
      </c>
      <c r="E31" s="45">
        <v>486</v>
      </c>
    </row>
    <row r="32" spans="1:5" s="38" customFormat="1" ht="12.75">
      <c r="A32" s="50" t="s">
        <v>96</v>
      </c>
      <c r="B32" s="43">
        <v>10</v>
      </c>
      <c r="C32" s="49">
        <v>10</v>
      </c>
      <c r="D32" s="45">
        <v>600</v>
      </c>
      <c r="E32" s="45">
        <v>648</v>
      </c>
    </row>
    <row r="33" spans="1:5" s="38" customFormat="1" ht="12.75">
      <c r="A33" s="50" t="s">
        <v>96</v>
      </c>
      <c r="B33" s="43">
        <v>50</v>
      </c>
      <c r="C33" s="49">
        <v>5</v>
      </c>
      <c r="D33" s="45">
        <v>600</v>
      </c>
      <c r="E33" s="45">
        <v>506</v>
      </c>
    </row>
    <row r="34" spans="1:5" s="38" customFormat="1" ht="12.75">
      <c r="A34" s="50" t="s">
        <v>96</v>
      </c>
      <c r="B34" s="43">
        <v>50</v>
      </c>
      <c r="C34" s="49">
        <v>10</v>
      </c>
      <c r="D34" s="45">
        <v>600</v>
      </c>
      <c r="E34" s="45">
        <v>648</v>
      </c>
    </row>
    <row r="35" spans="1:5" s="38" customFormat="1" ht="12.75">
      <c r="A35" s="50" t="s">
        <v>96</v>
      </c>
      <c r="B35" s="43">
        <v>50</v>
      </c>
      <c r="C35" s="49">
        <v>30</v>
      </c>
      <c r="D35" s="45">
        <v>600</v>
      </c>
      <c r="E35" s="45">
        <v>1579</v>
      </c>
    </row>
    <row r="36" spans="1:5" s="38" customFormat="1" ht="12.75">
      <c r="A36" s="50" t="s">
        <v>96</v>
      </c>
      <c r="B36" s="43">
        <v>50</v>
      </c>
      <c r="C36" s="49">
        <v>50</v>
      </c>
      <c r="D36" s="45">
        <v>1000</v>
      </c>
      <c r="E36" s="45">
        <v>2126</v>
      </c>
    </row>
    <row r="37" spans="1:5" s="38" customFormat="1" ht="12.75">
      <c r="A37" s="50" t="s">
        <v>96</v>
      </c>
      <c r="B37" s="43">
        <v>100</v>
      </c>
      <c r="C37" s="49">
        <v>10</v>
      </c>
      <c r="D37" s="45">
        <v>1000</v>
      </c>
      <c r="E37" s="45">
        <v>648</v>
      </c>
    </row>
    <row r="38" spans="1:5" s="38" customFormat="1" ht="12.75">
      <c r="A38" s="50" t="s">
        <v>96</v>
      </c>
      <c r="B38" s="43">
        <v>100</v>
      </c>
      <c r="C38" s="49">
        <v>20</v>
      </c>
      <c r="D38" s="45">
        <v>1000</v>
      </c>
      <c r="E38" s="45">
        <v>1134</v>
      </c>
    </row>
    <row r="39" spans="1:5" s="38" customFormat="1" ht="12.75">
      <c r="A39" s="50" t="s">
        <v>96</v>
      </c>
      <c r="B39" s="43">
        <v>100</v>
      </c>
      <c r="C39" s="49">
        <v>30</v>
      </c>
      <c r="D39" s="45">
        <v>1000</v>
      </c>
      <c r="E39" s="45">
        <v>1579</v>
      </c>
    </row>
    <row r="40" spans="1:5" s="38" customFormat="1" ht="12.75">
      <c r="A40" s="50" t="s">
        <v>96</v>
      </c>
      <c r="B40" s="43">
        <v>100</v>
      </c>
      <c r="C40" s="49">
        <v>40</v>
      </c>
      <c r="D40" s="45">
        <v>1000</v>
      </c>
      <c r="E40" s="45">
        <v>1862</v>
      </c>
    </row>
    <row r="41" spans="1:5" s="38" customFormat="1" ht="12.75">
      <c r="A41" s="50" t="s">
        <v>96</v>
      </c>
      <c r="B41" s="43">
        <v>100</v>
      </c>
      <c r="C41" s="49">
        <v>50</v>
      </c>
      <c r="D41" s="45">
        <v>1000</v>
      </c>
      <c r="E41" s="45">
        <v>2126</v>
      </c>
    </row>
    <row r="42" spans="1:5" s="38" customFormat="1" ht="12.75">
      <c r="A42" s="50" t="s">
        <v>96</v>
      </c>
      <c r="B42" s="43">
        <v>100</v>
      </c>
      <c r="C42" s="49">
        <v>100</v>
      </c>
      <c r="D42" s="45">
        <v>1000</v>
      </c>
      <c r="E42" s="45">
        <v>3239</v>
      </c>
    </row>
    <row r="43" spans="1:5" s="38" customFormat="1" ht="12.75">
      <c r="A43" s="50" t="s">
        <v>96</v>
      </c>
      <c r="B43" s="43">
        <v>600</v>
      </c>
      <c r="C43" s="49">
        <v>100</v>
      </c>
      <c r="D43" s="45">
        <v>1000</v>
      </c>
      <c r="E43" s="45">
        <v>3239</v>
      </c>
    </row>
    <row r="44" spans="1:5" s="38" customFormat="1" ht="12.75">
      <c r="A44" s="50" t="s">
        <v>96</v>
      </c>
      <c r="B44" s="43">
        <v>600</v>
      </c>
      <c r="C44" s="49">
        <v>200</v>
      </c>
      <c r="D44" s="45">
        <v>1000</v>
      </c>
      <c r="E44" s="45">
        <v>5668</v>
      </c>
    </row>
    <row r="45" spans="1:5" s="38" customFormat="1" ht="12.75">
      <c r="A45" s="50" t="s">
        <v>96</v>
      </c>
      <c r="B45" s="43">
        <v>600</v>
      </c>
      <c r="C45" s="49">
        <v>300</v>
      </c>
      <c r="D45" s="45">
        <v>1000</v>
      </c>
      <c r="E45" s="45">
        <v>7287</v>
      </c>
    </row>
    <row r="46" spans="1:5" s="38" customFormat="1" ht="12.75">
      <c r="A46" s="50" t="s">
        <v>96</v>
      </c>
      <c r="B46" s="43">
        <v>600</v>
      </c>
      <c r="C46" s="49">
        <v>500</v>
      </c>
      <c r="D46" s="45">
        <v>1000</v>
      </c>
      <c r="E46" s="45">
        <v>9109</v>
      </c>
    </row>
    <row r="47" spans="1:5" s="38" customFormat="1" ht="12.75">
      <c r="A47" s="50" t="s">
        <v>96</v>
      </c>
      <c r="B47" s="43">
        <v>600</v>
      </c>
      <c r="C47" s="49">
        <v>600</v>
      </c>
      <c r="D47" s="45">
        <v>1000</v>
      </c>
      <c r="E47" s="45">
        <v>10931</v>
      </c>
    </row>
    <row r="48" spans="1:5" s="38" customFormat="1" ht="12.75">
      <c r="A48" s="50" t="s">
        <v>96</v>
      </c>
      <c r="B48" s="43">
        <v>1000</v>
      </c>
      <c r="C48" s="49">
        <v>100</v>
      </c>
      <c r="D48" s="45">
        <v>1000</v>
      </c>
      <c r="E48" s="45">
        <v>3239</v>
      </c>
    </row>
    <row r="49" spans="1:5" s="38" customFormat="1" ht="12.75">
      <c r="A49" s="50" t="s">
        <v>96</v>
      </c>
      <c r="B49" s="43">
        <v>1000</v>
      </c>
      <c r="C49" s="49">
        <v>200</v>
      </c>
      <c r="D49" s="45">
        <v>1000</v>
      </c>
      <c r="E49" s="45">
        <v>5668</v>
      </c>
    </row>
    <row r="50" spans="1:5" s="38" customFormat="1" ht="12.75">
      <c r="A50" s="50" t="s">
        <v>96</v>
      </c>
      <c r="B50" s="43">
        <v>1000</v>
      </c>
      <c r="C50" s="49">
        <v>300</v>
      </c>
      <c r="D50" s="45">
        <v>1000</v>
      </c>
      <c r="E50" s="45">
        <v>7287</v>
      </c>
    </row>
    <row r="51" spans="1:5" s="38" customFormat="1" ht="12.75">
      <c r="A51" s="50" t="s">
        <v>96</v>
      </c>
      <c r="B51" s="43">
        <v>1000</v>
      </c>
      <c r="C51" s="49">
        <v>400</v>
      </c>
      <c r="D51" s="45">
        <v>1000</v>
      </c>
      <c r="E51" s="45">
        <v>8097</v>
      </c>
    </row>
    <row r="52" spans="1:5" s="38" customFormat="1" ht="12.75">
      <c r="A52" s="50" t="s">
        <v>96</v>
      </c>
      <c r="B52" s="43">
        <v>1000</v>
      </c>
      <c r="C52" s="49">
        <v>500</v>
      </c>
      <c r="D52" s="45">
        <v>1000</v>
      </c>
      <c r="E52" s="45">
        <v>9109</v>
      </c>
    </row>
    <row r="53" spans="1:5" s="38" customFormat="1" ht="12.75">
      <c r="A53" s="58" t="s">
        <v>122</v>
      </c>
      <c r="B53" s="53">
        <v>1000</v>
      </c>
      <c r="C53" s="59">
        <v>750</v>
      </c>
      <c r="D53" s="55">
        <v>1000</v>
      </c>
      <c r="E53" s="55">
        <v>12905</v>
      </c>
    </row>
    <row r="54" spans="1:5" s="38" customFormat="1" ht="12.75">
      <c r="A54" s="50" t="s">
        <v>96</v>
      </c>
      <c r="B54" s="43">
        <v>1000</v>
      </c>
      <c r="C54" s="49">
        <v>1000</v>
      </c>
      <c r="D54" s="45">
        <v>1000</v>
      </c>
      <c r="E54" s="45">
        <v>14170</v>
      </c>
    </row>
    <row r="55" spans="1:5" s="38" customFormat="1" ht="12.75">
      <c r="A55" s="43" t="s">
        <v>98</v>
      </c>
      <c r="B55" s="43">
        <v>100</v>
      </c>
      <c r="C55" s="49">
        <v>10</v>
      </c>
      <c r="D55" s="45">
        <v>600</v>
      </c>
      <c r="E55" s="45">
        <v>648</v>
      </c>
    </row>
    <row r="56" spans="1:5" s="38" customFormat="1" ht="12.75">
      <c r="A56" s="43" t="s">
        <v>99</v>
      </c>
      <c r="B56" s="43">
        <v>1000</v>
      </c>
      <c r="C56" s="49">
        <v>100</v>
      </c>
      <c r="D56" s="45">
        <v>1000</v>
      </c>
      <c r="E56" s="45">
        <v>3239</v>
      </c>
    </row>
    <row r="57" spans="1:5" s="38" customFormat="1" ht="12.75">
      <c r="A57" s="43" t="s">
        <v>99</v>
      </c>
      <c r="B57" s="43">
        <v>1000</v>
      </c>
      <c r="C57" s="49">
        <v>200</v>
      </c>
      <c r="D57" s="45">
        <v>1000</v>
      </c>
      <c r="E57" s="45">
        <v>5668</v>
      </c>
    </row>
    <row r="58" spans="1:5" s="38" customFormat="1" ht="12.75">
      <c r="A58" s="43" t="s">
        <v>99</v>
      </c>
      <c r="B58" s="43">
        <v>1000</v>
      </c>
      <c r="C58" s="49">
        <v>300</v>
      </c>
      <c r="D58" s="45">
        <v>1000</v>
      </c>
      <c r="E58" s="45">
        <v>7287</v>
      </c>
    </row>
    <row r="59" spans="1:5" s="38" customFormat="1" ht="12.75">
      <c r="A59" s="43" t="s">
        <v>99</v>
      </c>
      <c r="B59" s="43">
        <v>1000</v>
      </c>
      <c r="C59" s="49">
        <v>500</v>
      </c>
      <c r="D59" s="45">
        <v>1000</v>
      </c>
      <c r="E59" s="45">
        <v>9109</v>
      </c>
    </row>
    <row r="60" spans="1:5" s="38" customFormat="1" ht="12.75">
      <c r="A60" s="53" t="s">
        <v>123</v>
      </c>
      <c r="B60" s="53">
        <v>1000</v>
      </c>
      <c r="C60" s="59">
        <v>750</v>
      </c>
      <c r="D60" s="55">
        <v>1000</v>
      </c>
      <c r="E60" s="55">
        <v>12905</v>
      </c>
    </row>
    <row r="61" spans="1:5" s="38" customFormat="1" ht="12.75">
      <c r="A61" s="43" t="s">
        <v>99</v>
      </c>
      <c r="B61" s="43">
        <v>1000</v>
      </c>
      <c r="C61" s="51">
        <v>1000</v>
      </c>
      <c r="D61" s="45">
        <v>1000</v>
      </c>
      <c r="E61" s="45">
        <v>14170</v>
      </c>
    </row>
    <row r="62" spans="1:5" ht="12.75">
      <c r="A62" s="43" t="s">
        <v>116</v>
      </c>
      <c r="B62" s="43">
        <v>10000</v>
      </c>
      <c r="C62" s="49">
        <v>1000</v>
      </c>
      <c r="D62" s="52" t="s">
        <v>115</v>
      </c>
      <c r="E62" s="52" t="s">
        <v>115</v>
      </c>
    </row>
    <row r="63" spans="1:5" ht="12.75">
      <c r="A63" s="43" t="s">
        <v>116</v>
      </c>
      <c r="B63" s="43">
        <v>10000</v>
      </c>
      <c r="C63" s="49">
        <v>2000</v>
      </c>
      <c r="D63" s="52" t="s">
        <v>115</v>
      </c>
      <c r="E63" s="52" t="s">
        <v>115</v>
      </c>
    </row>
    <row r="64" spans="1:5" ht="12.75">
      <c r="A64" s="43" t="s">
        <v>116</v>
      </c>
      <c r="B64" s="43">
        <v>10000</v>
      </c>
      <c r="C64" s="49">
        <v>2500</v>
      </c>
      <c r="D64" s="52" t="s">
        <v>115</v>
      </c>
      <c r="E64" s="52" t="s">
        <v>115</v>
      </c>
    </row>
    <row r="65" spans="1:5" ht="12.75">
      <c r="A65" s="43" t="s">
        <v>116</v>
      </c>
      <c r="B65" s="43">
        <v>10000</v>
      </c>
      <c r="C65" s="49">
        <v>3000</v>
      </c>
      <c r="D65" s="52" t="s">
        <v>115</v>
      </c>
      <c r="E65" s="52" t="s">
        <v>115</v>
      </c>
    </row>
    <row r="66" spans="1:5" ht="12.75">
      <c r="A66" s="43" t="s">
        <v>116</v>
      </c>
      <c r="B66" s="43">
        <v>10000</v>
      </c>
      <c r="C66" s="49">
        <v>4000</v>
      </c>
      <c r="D66" s="52" t="s">
        <v>115</v>
      </c>
      <c r="E66" s="52" t="s">
        <v>115</v>
      </c>
    </row>
    <row r="67" spans="1:5" ht="12.75">
      <c r="A67" s="43" t="s">
        <v>116</v>
      </c>
      <c r="B67" s="43">
        <v>10000</v>
      </c>
      <c r="C67" s="49">
        <v>5000</v>
      </c>
      <c r="D67" s="52" t="s">
        <v>115</v>
      </c>
      <c r="E67" s="52" t="s">
        <v>115</v>
      </c>
    </row>
    <row r="68" spans="1:5" ht="12.75">
      <c r="A68" s="53" t="s">
        <v>124</v>
      </c>
      <c r="B68" s="53">
        <v>10000</v>
      </c>
      <c r="C68" s="59">
        <v>7000</v>
      </c>
      <c r="D68" s="60" t="s">
        <v>115</v>
      </c>
      <c r="E68" s="60" t="s">
        <v>115</v>
      </c>
    </row>
    <row r="69" spans="1:5" ht="12.75">
      <c r="A69" s="53" t="s">
        <v>124</v>
      </c>
      <c r="B69" s="53">
        <v>10000</v>
      </c>
      <c r="C69" s="59">
        <v>10000</v>
      </c>
      <c r="D69" s="60" t="s">
        <v>115</v>
      </c>
      <c r="E69" s="60" t="s">
        <v>115</v>
      </c>
    </row>
    <row r="70" ht="12.75">
      <c r="A70" s="37" t="s">
        <v>119</v>
      </c>
    </row>
  </sheetData>
  <sheetProtection/>
  <printOptions/>
  <pageMargins left="0.27" right="0.27" top="0.53" bottom="0.48" header="0.27" footer="0.21"/>
  <pageSetup fitToHeight="27" fitToWidth="1" horizontalDpi="600" verticalDpi="600" orientation="portrait" scale="76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4">
      <selection activeCell="M12" sqref="M12"/>
    </sheetView>
  </sheetViews>
  <sheetFormatPr defaultColWidth="9.140625" defaultRowHeight="12.75"/>
  <cols>
    <col min="3" max="3" width="21.57421875" style="0" customWidth="1"/>
    <col min="4" max="4" width="12.57421875" style="0" customWidth="1"/>
    <col min="5" max="5" width="19.140625" style="0" customWidth="1"/>
    <col min="6" max="6" width="17.28125" style="0" customWidth="1"/>
    <col min="7" max="7" width="10.421875" style="0" customWidth="1"/>
    <col min="11" max="11" width="18.8515625" style="0" customWidth="1"/>
  </cols>
  <sheetData>
    <row r="1" ht="15.75">
      <c r="A1" s="5" t="s">
        <v>0</v>
      </c>
    </row>
    <row r="2" ht="15.75">
      <c r="A2" s="4"/>
    </row>
    <row r="3" ht="15.75">
      <c r="B3" s="5" t="s">
        <v>67</v>
      </c>
    </row>
    <row r="5" ht="12.75">
      <c r="A5" t="s">
        <v>17</v>
      </c>
    </row>
    <row r="6" ht="12.75">
      <c r="A6" t="s">
        <v>18</v>
      </c>
    </row>
    <row r="8" spans="1:12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ht="12.75">
      <c r="A9" s="1" t="s">
        <v>19</v>
      </c>
    </row>
    <row r="10" ht="12.75">
      <c r="A10" t="s">
        <v>20</v>
      </c>
    </row>
    <row r="11" spans="7:9" ht="25.5">
      <c r="G11" s="3" t="s">
        <v>11</v>
      </c>
      <c r="H11" s="61" t="s">
        <v>12</v>
      </c>
      <c r="I11" s="61"/>
    </row>
    <row r="12" spans="1:11" ht="89.25">
      <c r="A12" s="10"/>
      <c r="B12" s="11" t="s">
        <v>9</v>
      </c>
      <c r="C12" s="11" t="s">
        <v>23</v>
      </c>
      <c r="D12" s="11" t="s">
        <v>8</v>
      </c>
      <c r="E12" s="13" t="s">
        <v>58</v>
      </c>
      <c r="F12" s="13" t="s">
        <v>59</v>
      </c>
      <c r="G12" s="2" t="s">
        <v>15</v>
      </c>
      <c r="H12" s="2" t="s">
        <v>13</v>
      </c>
      <c r="I12" s="2" t="s">
        <v>14</v>
      </c>
      <c r="K12" s="13" t="s">
        <v>29</v>
      </c>
    </row>
    <row r="13" spans="1:12" ht="12.75">
      <c r="A13" s="10" t="s">
        <v>21</v>
      </c>
      <c r="B13" s="10" t="s">
        <v>24</v>
      </c>
      <c r="C13" s="10" t="s">
        <v>55</v>
      </c>
      <c r="D13" s="10" t="s">
        <v>4</v>
      </c>
      <c r="E13" s="10">
        <v>200</v>
      </c>
      <c r="F13" s="10"/>
      <c r="G13" s="7">
        <v>105</v>
      </c>
      <c r="H13" s="8">
        <v>65</v>
      </c>
      <c r="I13" s="7">
        <v>105</v>
      </c>
      <c r="K13" s="12">
        <f>E13*H13</f>
        <v>13000</v>
      </c>
      <c r="L13" s="16" t="s">
        <v>31</v>
      </c>
    </row>
    <row r="14" spans="1:12" ht="12.75">
      <c r="A14" s="10" t="s">
        <v>22</v>
      </c>
      <c r="B14" s="10" t="s">
        <v>25</v>
      </c>
      <c r="C14" s="10" t="s">
        <v>56</v>
      </c>
      <c r="D14" s="10" t="s">
        <v>3</v>
      </c>
      <c r="E14" s="10"/>
      <c r="F14" s="10">
        <v>2000</v>
      </c>
      <c r="G14" s="7">
        <v>110</v>
      </c>
      <c r="H14" s="9">
        <v>55</v>
      </c>
      <c r="I14" s="7">
        <v>110</v>
      </c>
      <c r="K14" s="12">
        <f>F14*I14</f>
        <v>220000</v>
      </c>
      <c r="L14" s="16" t="s">
        <v>31</v>
      </c>
    </row>
    <row r="15" spans="5:12" ht="13.5" thickBot="1">
      <c r="E15" s="14">
        <f>SUM(E13:E14)</f>
        <v>200</v>
      </c>
      <c r="F15" s="14">
        <f>SUM(F13:F14)</f>
        <v>2000</v>
      </c>
      <c r="G15" s="16"/>
      <c r="K15" s="36">
        <f>SUM(K13:K14)</f>
        <v>233000</v>
      </c>
      <c r="L15" s="17" t="s">
        <v>32</v>
      </c>
    </row>
    <row r="16" ht="13.5" thickTop="1"/>
    <row r="17" spans="6:12" ht="12.75">
      <c r="F17">
        <f>SUM(F15,E15)</f>
        <v>2200</v>
      </c>
      <c r="G17" s="29" t="s">
        <v>36</v>
      </c>
      <c r="K17" s="24">
        <f>K15/F17</f>
        <v>105.9090909090909</v>
      </c>
      <c r="L17" s="18" t="s">
        <v>37</v>
      </c>
    </row>
    <row r="19" ht="12.75">
      <c r="A19" t="s">
        <v>27</v>
      </c>
    </row>
    <row r="21" spans="1:2" ht="12.75">
      <c r="A21">
        <v>1</v>
      </c>
      <c r="B21" t="s">
        <v>28</v>
      </c>
    </row>
    <row r="22" ht="12.75">
      <c r="B22" s="19" t="s">
        <v>73</v>
      </c>
    </row>
    <row r="23" ht="12.75">
      <c r="B23" s="19" t="s">
        <v>62</v>
      </c>
    </row>
    <row r="24" ht="12.75">
      <c r="B24" s="19"/>
    </row>
    <row r="25" spans="1:2" ht="12.75">
      <c r="A25">
        <v>2</v>
      </c>
      <c r="B25" t="s">
        <v>30</v>
      </c>
    </row>
    <row r="26" ht="12.75">
      <c r="B26" s="19" t="s">
        <v>63</v>
      </c>
    </row>
    <row r="27" ht="12.75">
      <c r="B27" s="19"/>
    </row>
    <row r="28" spans="1:2" ht="12.75">
      <c r="A28">
        <v>3</v>
      </c>
      <c r="B28" t="s">
        <v>64</v>
      </c>
    </row>
    <row r="29" ht="12.75">
      <c r="B29" s="19" t="s">
        <v>65</v>
      </c>
    </row>
    <row r="30" ht="12.75">
      <c r="B30" s="19"/>
    </row>
    <row r="31" spans="1:2" ht="12.75">
      <c r="A31">
        <v>4</v>
      </c>
      <c r="B31" t="s">
        <v>34</v>
      </c>
    </row>
    <row r="32" ht="12.75">
      <c r="B32" s="19" t="s">
        <v>38</v>
      </c>
    </row>
    <row r="33" ht="12.75">
      <c r="B33" s="19" t="s">
        <v>66</v>
      </c>
    </row>
    <row r="34" ht="13.5" thickBot="1">
      <c r="B34" s="19"/>
    </row>
    <row r="35" spans="2:6" ht="13.5" thickBot="1">
      <c r="B35" t="s">
        <v>33</v>
      </c>
      <c r="E35" s="21">
        <f>K15</f>
        <v>233000</v>
      </c>
      <c r="F35" s="26"/>
    </row>
    <row r="36" spans="5:6" ht="12.75">
      <c r="E36" s="26"/>
      <c r="F36" s="26"/>
    </row>
    <row r="37" spans="1:6" ht="12.75">
      <c r="A37">
        <v>5</v>
      </c>
      <c r="B37" t="s">
        <v>79</v>
      </c>
      <c r="E37" s="26"/>
      <c r="F37" s="26"/>
    </row>
    <row r="38" spans="2:6" ht="13.5" thickBot="1">
      <c r="B38" t="s">
        <v>86</v>
      </c>
      <c r="E38" s="26"/>
      <c r="F38" s="26"/>
    </row>
    <row r="39" spans="5:6" ht="13.5" thickBot="1">
      <c r="E39" s="21">
        <f>E35</f>
        <v>233000</v>
      </c>
      <c r="F39" s="26"/>
    </row>
    <row r="40" spans="2:6" ht="12.75">
      <c r="B40" t="s">
        <v>80</v>
      </c>
      <c r="E40" s="26"/>
      <c r="F40" s="26"/>
    </row>
    <row r="41" spans="2:6" ht="13.5" thickBot="1">
      <c r="B41" t="s">
        <v>83</v>
      </c>
      <c r="E41" s="26"/>
      <c r="F41" s="26"/>
    </row>
    <row r="42" spans="5:6" ht="13.5" thickBot="1">
      <c r="E42" s="21">
        <f>E39*0.75</f>
        <v>174750</v>
      </c>
      <c r="F42" s="26"/>
    </row>
    <row r="43" spans="5:6" ht="12.75">
      <c r="E43" s="26"/>
      <c r="F43" s="26"/>
    </row>
    <row r="44" spans="1:1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6" ht="12.75">
      <c r="A46" s="1" t="s">
        <v>39</v>
      </c>
    </row>
    <row r="47" ht="12.75">
      <c r="A47" t="s">
        <v>40</v>
      </c>
    </row>
    <row r="49" spans="7:9" ht="25.5">
      <c r="G49" s="3" t="s">
        <v>11</v>
      </c>
      <c r="H49" s="61" t="s">
        <v>12</v>
      </c>
      <c r="I49" s="61"/>
    </row>
    <row r="50" spans="1:11" ht="89.25">
      <c r="A50" s="10"/>
      <c r="B50" s="11" t="s">
        <v>9</v>
      </c>
      <c r="C50" s="11" t="s">
        <v>23</v>
      </c>
      <c r="D50" s="11" t="s">
        <v>8</v>
      </c>
      <c r="E50" s="13" t="s">
        <v>58</v>
      </c>
      <c r="F50" s="13" t="s">
        <v>59</v>
      </c>
      <c r="G50" s="2" t="s">
        <v>15</v>
      </c>
      <c r="H50" s="2" t="s">
        <v>13</v>
      </c>
      <c r="I50" s="2" t="s">
        <v>14</v>
      </c>
      <c r="J50" s="35"/>
      <c r="K50" s="13" t="s">
        <v>29</v>
      </c>
    </row>
    <row r="51" spans="1:12" ht="12.75">
      <c r="A51" s="10" t="s">
        <v>21</v>
      </c>
      <c r="B51" s="10" t="s">
        <v>24</v>
      </c>
      <c r="C51" s="10" t="s">
        <v>55</v>
      </c>
      <c r="D51" s="10" t="s">
        <v>4</v>
      </c>
      <c r="E51" s="10">
        <v>200</v>
      </c>
      <c r="F51" s="10">
        <v>0</v>
      </c>
      <c r="G51" s="7">
        <v>105</v>
      </c>
      <c r="H51" s="8">
        <v>65</v>
      </c>
      <c r="I51" s="7">
        <v>105</v>
      </c>
      <c r="K51" s="12">
        <f>E51*H51</f>
        <v>13000</v>
      </c>
      <c r="L51" s="16" t="s">
        <v>31</v>
      </c>
    </row>
    <row r="52" spans="1:12" ht="12.75">
      <c r="A52" s="10" t="s">
        <v>22</v>
      </c>
      <c r="B52" s="10" t="s">
        <v>25</v>
      </c>
      <c r="C52" s="10" t="s">
        <v>56</v>
      </c>
      <c r="D52" s="10" t="s">
        <v>3</v>
      </c>
      <c r="E52" s="10">
        <v>0</v>
      </c>
      <c r="F52" s="10">
        <v>2000</v>
      </c>
      <c r="G52" s="7">
        <v>110</v>
      </c>
      <c r="H52" s="9">
        <v>55</v>
      </c>
      <c r="I52" s="7">
        <v>110</v>
      </c>
      <c r="K52" s="12">
        <f>F52*I52</f>
        <v>220000</v>
      </c>
      <c r="L52" s="16" t="s">
        <v>31</v>
      </c>
    </row>
    <row r="53" spans="1:12" ht="12.75">
      <c r="A53" s="10" t="s">
        <v>41</v>
      </c>
      <c r="B53" s="23" t="s">
        <v>2</v>
      </c>
      <c r="C53" s="23" t="s">
        <v>57</v>
      </c>
      <c r="D53" s="23" t="s">
        <v>5</v>
      </c>
      <c r="E53" s="10">
        <v>50</v>
      </c>
      <c r="F53" s="10">
        <v>25</v>
      </c>
      <c r="G53" s="6">
        <v>120</v>
      </c>
      <c r="H53" s="6">
        <v>90</v>
      </c>
      <c r="I53" s="6">
        <v>120</v>
      </c>
      <c r="K53" s="12">
        <f>(E53*H53)+(F53*I53)</f>
        <v>7500</v>
      </c>
      <c r="L53" s="16" t="s">
        <v>31</v>
      </c>
    </row>
    <row r="54" spans="5:12" ht="13.5" thickBot="1">
      <c r="E54" s="22">
        <f>SUM(E51:E53)</f>
        <v>250</v>
      </c>
      <c r="F54" s="14">
        <f>SUM(F51:F53)</f>
        <v>2025</v>
      </c>
      <c r="G54" s="16"/>
      <c r="K54" s="15">
        <f>SUM(K51:K53)</f>
        <v>240500</v>
      </c>
      <c r="L54" s="17" t="s">
        <v>32</v>
      </c>
    </row>
    <row r="55" spans="6:7" ht="13.5" thickTop="1">
      <c r="F55" s="28">
        <f>SUM(F54,E54)</f>
        <v>2275</v>
      </c>
      <c r="G55" s="16" t="s">
        <v>36</v>
      </c>
    </row>
    <row r="56" spans="1:12" ht="12.75">
      <c r="A56">
        <v>1</v>
      </c>
      <c r="B56" t="s">
        <v>28</v>
      </c>
      <c r="K56" s="24">
        <f>K54/F55</f>
        <v>105.71428571428571</v>
      </c>
      <c r="L56" s="18" t="s">
        <v>37</v>
      </c>
    </row>
    <row r="57" ht="12.75">
      <c r="B57" s="20" t="s">
        <v>42</v>
      </c>
    </row>
    <row r="58" ht="12.75">
      <c r="B58" s="19" t="s">
        <v>87</v>
      </c>
    </row>
    <row r="60" spans="1:2" ht="12.75">
      <c r="A60">
        <v>2</v>
      </c>
      <c r="B60" t="s">
        <v>30</v>
      </c>
    </row>
    <row r="61" ht="12.75">
      <c r="B61" s="19" t="s">
        <v>88</v>
      </c>
    </row>
    <row r="62" ht="12.75">
      <c r="B62" s="19"/>
    </row>
    <row r="63" spans="1:2" ht="12.75">
      <c r="A63">
        <v>3</v>
      </c>
      <c r="B63" t="s">
        <v>60</v>
      </c>
    </row>
    <row r="64" ht="12.75">
      <c r="B64" s="19" t="s">
        <v>89</v>
      </c>
    </row>
    <row r="65" ht="12.75">
      <c r="B65" s="19"/>
    </row>
    <row r="66" spans="1:2" ht="12.75">
      <c r="A66">
        <v>4</v>
      </c>
      <c r="B66" t="s">
        <v>34</v>
      </c>
    </row>
    <row r="67" ht="12.75">
      <c r="B67" s="19" t="s">
        <v>38</v>
      </c>
    </row>
    <row r="68" ht="12.75">
      <c r="B68" s="19" t="s">
        <v>90</v>
      </c>
    </row>
    <row r="69" ht="13.5" thickBot="1">
      <c r="B69" s="19"/>
    </row>
    <row r="70" spans="2:6" ht="13.5" thickBot="1">
      <c r="B70" t="s">
        <v>43</v>
      </c>
      <c r="E70" s="21">
        <f>K54</f>
        <v>240500</v>
      </c>
      <c r="F70" s="26"/>
    </row>
    <row r="72" spans="1:2" ht="12.75">
      <c r="A72">
        <v>5</v>
      </c>
      <c r="B72" s="25" t="s">
        <v>45</v>
      </c>
    </row>
    <row r="73" ht="12.75">
      <c r="B73" s="20" t="s">
        <v>48</v>
      </c>
    </row>
    <row r="74" ht="12.75">
      <c r="B74" s="20" t="s">
        <v>46</v>
      </c>
    </row>
    <row r="75" ht="12.75">
      <c r="B75" s="20" t="s">
        <v>47</v>
      </c>
    </row>
    <row r="76" ht="12.75">
      <c r="B76" t="s">
        <v>44</v>
      </c>
    </row>
    <row r="77" ht="12.75">
      <c r="B77" s="20" t="s">
        <v>49</v>
      </c>
    </row>
    <row r="78" ht="12.75">
      <c r="B78" s="20" t="s">
        <v>50</v>
      </c>
    </row>
    <row r="79" ht="12.75">
      <c r="B79" s="20" t="s">
        <v>51</v>
      </c>
    </row>
    <row r="81" spans="1:2" ht="12.75">
      <c r="A81">
        <v>6</v>
      </c>
      <c r="B81" t="s">
        <v>52</v>
      </c>
    </row>
    <row r="82" ht="12.75">
      <c r="B82" s="20" t="s">
        <v>53</v>
      </c>
    </row>
    <row r="83" spans="2:6" ht="13.5" thickBot="1">
      <c r="B83" s="20" t="s">
        <v>54</v>
      </c>
      <c r="E83" s="20" t="s">
        <v>61</v>
      </c>
      <c r="F83" s="20"/>
    </row>
    <row r="84" spans="5:6" ht="13.5" thickBot="1">
      <c r="E84" s="21">
        <f>K56*800</f>
        <v>84571.42857142857</v>
      </c>
      <c r="F84" s="26"/>
    </row>
    <row r="85" spans="5:6" ht="12.75">
      <c r="E85" s="26"/>
      <c r="F85" s="26"/>
    </row>
    <row r="86" spans="1:6" ht="12.75">
      <c r="A86">
        <v>7</v>
      </c>
      <c r="B86" t="s">
        <v>79</v>
      </c>
      <c r="E86" s="26"/>
      <c r="F86" s="26"/>
    </row>
    <row r="87" spans="2:6" ht="13.5" thickBot="1">
      <c r="B87" t="s">
        <v>84</v>
      </c>
      <c r="E87" s="26"/>
      <c r="F87" s="26"/>
    </row>
    <row r="88" spans="5:6" ht="13.5" thickBot="1">
      <c r="E88" s="21">
        <f>SUM(E70,E84)</f>
        <v>325071.4285714286</v>
      </c>
      <c r="F88" s="26"/>
    </row>
    <row r="89" spans="2:6" ht="12.75">
      <c r="B89" t="s">
        <v>80</v>
      </c>
      <c r="E89" s="26"/>
      <c r="F89" s="26"/>
    </row>
    <row r="90" spans="2:6" ht="13.5" thickBot="1">
      <c r="B90" t="s">
        <v>82</v>
      </c>
      <c r="E90" s="26"/>
      <c r="F90" s="26"/>
    </row>
    <row r="91" spans="5:6" ht="13.5" thickBot="1">
      <c r="E91" s="21">
        <f>E88*0.7</f>
        <v>227550</v>
      </c>
      <c r="F91" s="26"/>
    </row>
    <row r="93" spans="1:1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</sheetData>
  <sheetProtection/>
  <mergeCells count="2">
    <mergeCell ref="H11:I11"/>
    <mergeCell ref="H49:I49"/>
  </mergeCells>
  <printOptions/>
  <pageMargins left="0.75" right="0.75" top="1" bottom="1" header="0.5" footer="0.5"/>
  <pageSetup fitToHeight="3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4">
      <selection activeCell="N20" sqref="N20"/>
    </sheetView>
  </sheetViews>
  <sheetFormatPr defaultColWidth="9.140625" defaultRowHeight="12.75"/>
  <cols>
    <col min="3" max="3" width="23.140625" style="0" customWidth="1"/>
    <col min="5" max="5" width="14.28125" style="0" customWidth="1"/>
    <col min="6" max="6" width="16.8515625" style="0" customWidth="1"/>
    <col min="10" max="10" width="15.00390625" style="0" customWidth="1"/>
  </cols>
  <sheetData>
    <row r="1" ht="15.75">
      <c r="A1" s="5" t="s">
        <v>0</v>
      </c>
    </row>
    <row r="2" ht="15.75">
      <c r="A2" s="4"/>
    </row>
    <row r="3" ht="15.75">
      <c r="B3" s="5" t="s">
        <v>67</v>
      </c>
    </row>
    <row r="5" ht="12.75">
      <c r="A5" t="s">
        <v>17</v>
      </c>
    </row>
    <row r="6" ht="12.75">
      <c r="A6" t="s">
        <v>18</v>
      </c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ht="12.75">
      <c r="A9" s="1" t="s">
        <v>19</v>
      </c>
    </row>
    <row r="10" ht="12.75">
      <c r="A10" t="s">
        <v>20</v>
      </c>
    </row>
    <row r="11" spans="6:8" ht="25.5">
      <c r="F11" s="3" t="s">
        <v>11</v>
      </c>
      <c r="G11" s="61" t="s">
        <v>12</v>
      </c>
      <c r="H11" s="61"/>
    </row>
    <row r="12" spans="1:10" ht="63.75">
      <c r="A12" s="10"/>
      <c r="B12" s="11" t="s">
        <v>9</v>
      </c>
      <c r="C12" s="11" t="s">
        <v>23</v>
      </c>
      <c r="D12" s="11" t="s">
        <v>8</v>
      </c>
      <c r="E12" s="13" t="s">
        <v>10</v>
      </c>
      <c r="F12" s="2" t="s">
        <v>15</v>
      </c>
      <c r="G12" s="2" t="s">
        <v>13</v>
      </c>
      <c r="H12" s="2" t="s">
        <v>14</v>
      </c>
      <c r="J12" s="13" t="s">
        <v>29</v>
      </c>
    </row>
    <row r="13" spans="1:11" ht="12.75">
      <c r="A13" s="10" t="s">
        <v>21</v>
      </c>
      <c r="B13" s="10" t="s">
        <v>24</v>
      </c>
      <c r="C13" s="10" t="s">
        <v>26</v>
      </c>
      <c r="D13" s="10" t="s">
        <v>4</v>
      </c>
      <c r="E13" s="10">
        <v>200</v>
      </c>
      <c r="F13" s="7">
        <v>105</v>
      </c>
      <c r="G13" s="32" t="s">
        <v>91</v>
      </c>
      <c r="H13" s="32" t="s">
        <v>91</v>
      </c>
      <c r="J13" s="12">
        <f>E13*F13</f>
        <v>21000</v>
      </c>
      <c r="K13" s="16" t="s">
        <v>31</v>
      </c>
    </row>
    <row r="14" spans="1:11" ht="12.75">
      <c r="A14" s="10" t="s">
        <v>22</v>
      </c>
      <c r="B14" s="10" t="s">
        <v>1</v>
      </c>
      <c r="C14" s="10" t="s">
        <v>26</v>
      </c>
      <c r="D14" s="10" t="s">
        <v>72</v>
      </c>
      <c r="E14" s="10">
        <v>0.512</v>
      </c>
      <c r="F14" s="6">
        <v>500</v>
      </c>
      <c r="G14" s="32" t="s">
        <v>91</v>
      </c>
      <c r="H14" s="32" t="s">
        <v>91</v>
      </c>
      <c r="J14" s="12">
        <f>E14*F14</f>
        <v>256</v>
      </c>
      <c r="K14" s="16" t="s">
        <v>31</v>
      </c>
    </row>
    <row r="15" spans="1:11" ht="12.75">
      <c r="A15" s="31" t="s">
        <v>68</v>
      </c>
      <c r="B15" s="31" t="s">
        <v>69</v>
      </c>
      <c r="C15" s="10" t="s">
        <v>26</v>
      </c>
      <c r="D15" s="34" t="s">
        <v>6</v>
      </c>
      <c r="E15" s="30">
        <v>3.072</v>
      </c>
      <c r="F15" s="33">
        <v>400</v>
      </c>
      <c r="G15" s="32" t="s">
        <v>91</v>
      </c>
      <c r="H15" s="32" t="s">
        <v>91</v>
      </c>
      <c r="J15" s="12">
        <f>E15*F15</f>
        <v>1228.8</v>
      </c>
      <c r="K15" s="16" t="s">
        <v>31</v>
      </c>
    </row>
    <row r="16" spans="1:11" ht="12.75">
      <c r="A16" s="31" t="s">
        <v>70</v>
      </c>
      <c r="B16" s="31" t="s">
        <v>71</v>
      </c>
      <c r="C16" s="10" t="s">
        <v>26</v>
      </c>
      <c r="D16" s="34" t="s">
        <v>7</v>
      </c>
      <c r="E16" s="30">
        <v>6.144</v>
      </c>
      <c r="F16" s="33">
        <v>400</v>
      </c>
      <c r="G16" s="32" t="s">
        <v>91</v>
      </c>
      <c r="H16" s="32" t="s">
        <v>91</v>
      </c>
      <c r="J16" s="12">
        <f>E16*F16</f>
        <v>2457.6</v>
      </c>
      <c r="K16" s="16" t="s">
        <v>31</v>
      </c>
    </row>
    <row r="17" spans="5:11" ht="13.5" thickBot="1">
      <c r="E17" s="14">
        <f>SUM(E13:E16)</f>
        <v>209.728</v>
      </c>
      <c r="F17" s="29" t="s">
        <v>36</v>
      </c>
      <c r="J17" s="15">
        <f>SUM(J13:J16)</f>
        <v>24942.399999999998</v>
      </c>
      <c r="K17" s="17" t="s">
        <v>32</v>
      </c>
    </row>
    <row r="18" ht="13.5" thickTop="1"/>
    <row r="19" spans="6:11" ht="12.75">
      <c r="F19" s="29"/>
      <c r="J19" s="24">
        <f>J17/E17</f>
        <v>118.92737259688738</v>
      </c>
      <c r="K19" s="18" t="s">
        <v>37</v>
      </c>
    </row>
    <row r="21" ht="12.75">
      <c r="A21" t="s">
        <v>27</v>
      </c>
    </row>
    <row r="23" spans="1:2" ht="12.75">
      <c r="A23">
        <v>1</v>
      </c>
      <c r="B23" t="s">
        <v>28</v>
      </c>
    </row>
    <row r="24" ht="12.75">
      <c r="B24" s="19" t="s">
        <v>74</v>
      </c>
    </row>
    <row r="25" ht="12.75">
      <c r="B25" s="19" t="s">
        <v>75</v>
      </c>
    </row>
    <row r="26" ht="12.75">
      <c r="B26" s="19"/>
    </row>
    <row r="27" spans="1:2" ht="12.75">
      <c r="A27">
        <v>2</v>
      </c>
      <c r="B27" t="s">
        <v>30</v>
      </c>
    </row>
    <row r="28" ht="12.75">
      <c r="B28" s="19" t="s">
        <v>76</v>
      </c>
    </row>
    <row r="29" ht="12.75">
      <c r="B29" s="19"/>
    </row>
    <row r="30" spans="1:2" ht="12.75">
      <c r="A30">
        <v>3</v>
      </c>
      <c r="B30" t="s">
        <v>35</v>
      </c>
    </row>
    <row r="31" ht="12.75">
      <c r="B31" s="19" t="s">
        <v>77</v>
      </c>
    </row>
    <row r="32" ht="12.75">
      <c r="B32" s="19"/>
    </row>
    <row r="33" spans="1:2" ht="12.75">
      <c r="A33">
        <v>4</v>
      </c>
      <c r="B33" t="s">
        <v>34</v>
      </c>
    </row>
    <row r="34" ht="12.75">
      <c r="B34" s="19" t="s">
        <v>38</v>
      </c>
    </row>
    <row r="35" ht="12.75">
      <c r="B35" s="19" t="s">
        <v>78</v>
      </c>
    </row>
    <row r="36" ht="13.5" thickBot="1">
      <c r="B36" s="19"/>
    </row>
    <row r="37" spans="2:5" ht="13.5" thickBot="1">
      <c r="B37" t="s">
        <v>33</v>
      </c>
      <c r="E37" s="21">
        <f>J17</f>
        <v>24942.399999999998</v>
      </c>
    </row>
    <row r="38" ht="12.75">
      <c r="E38" s="26"/>
    </row>
    <row r="39" ht="12.75">
      <c r="E39" s="26"/>
    </row>
    <row r="40" spans="1:5" ht="12.75">
      <c r="A40">
        <v>5</v>
      </c>
      <c r="B40" t="s">
        <v>79</v>
      </c>
      <c r="E40" s="26"/>
    </row>
    <row r="41" spans="2:5" ht="12.75">
      <c r="B41" t="s">
        <v>85</v>
      </c>
      <c r="E41" s="26"/>
    </row>
    <row r="42" spans="2:5" ht="12.75">
      <c r="B42" t="s">
        <v>80</v>
      </c>
      <c r="E42" s="26"/>
    </row>
    <row r="43" spans="2:5" ht="12.75">
      <c r="B43" t="s">
        <v>81</v>
      </c>
      <c r="E43" s="26"/>
    </row>
    <row r="44" ht="12.75">
      <c r="E44" s="26"/>
    </row>
    <row r="45" spans="1:11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</sheetData>
  <sheetProtection/>
  <mergeCells count="1">
    <mergeCell ref="G11:H1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amy.deobald</cp:lastModifiedBy>
  <cp:lastPrinted>2010-02-19T15:01:28Z</cp:lastPrinted>
  <dcterms:created xsi:type="dcterms:W3CDTF">2008-02-21T18:13:43Z</dcterms:created>
  <dcterms:modified xsi:type="dcterms:W3CDTF">2012-11-16T01:14:20Z</dcterms:modified>
  <cp:category/>
  <cp:version/>
  <cp:contentType/>
  <cp:contentStatus/>
</cp:coreProperties>
</file>